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pra\OneDrive\Рабочий стол\Программисту\ВЫПУСКНИКУ\"/>
    </mc:Choice>
  </mc:AlternateContent>
  <xr:revisionPtr revIDLastSave="0" documentId="13_ncr:1_{F16C2F94-7EF9-490E-8E91-28AC4725E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ыпуск 2025" sheetId="13" r:id="rId1"/>
  </sheets>
  <calcPr calcId="181029"/>
</workbook>
</file>

<file path=xl/calcChain.xml><?xml version="1.0" encoding="utf-8"?>
<calcChain xmlns="http://schemas.openxmlformats.org/spreadsheetml/2006/main">
  <c r="AO15" i="13" l="1"/>
  <c r="AP11" i="13"/>
  <c r="AP12" i="13"/>
  <c r="AP13" i="13"/>
  <c r="AP14" i="13"/>
  <c r="AP4" i="13"/>
  <c r="AP6" i="13"/>
  <c r="AP7" i="13"/>
  <c r="AP8" i="13"/>
  <c r="AP9" i="13"/>
  <c r="AP10" i="13"/>
  <c r="AD15" i="13"/>
  <c r="AJ15" i="13" l="1"/>
  <c r="AK15" i="13"/>
  <c r="AL15" i="13"/>
  <c r="AM15" i="13"/>
  <c r="AN15" i="13"/>
  <c r="AT12" i="13"/>
  <c r="AS12" i="13"/>
  <c r="AT10" i="13"/>
  <c r="AS10" i="13"/>
  <c r="AT7" i="13"/>
  <c r="AS7" i="13"/>
  <c r="AT4" i="13"/>
  <c r="AS4" i="13"/>
  <c r="P15" i="13"/>
  <c r="U15" i="13"/>
  <c r="H15" i="13"/>
  <c r="W15" i="13"/>
  <c r="R15" i="13"/>
  <c r="AT15" i="13" l="1"/>
  <c r="AS15" i="13"/>
  <c r="D15" i="13" l="1"/>
  <c r="E15" i="13"/>
  <c r="F15" i="13"/>
  <c r="G15" i="13"/>
  <c r="I15" i="13"/>
  <c r="J15" i="13"/>
  <c r="K15" i="13"/>
  <c r="L15" i="13"/>
  <c r="M15" i="13"/>
  <c r="N15" i="13"/>
  <c r="O15" i="13"/>
  <c r="Q15" i="13"/>
  <c r="V15" i="13"/>
  <c r="X15" i="13"/>
  <c r="Y15" i="13"/>
  <c r="S15" i="13"/>
  <c r="T15" i="13"/>
  <c r="Z15" i="13"/>
  <c r="AA15" i="13"/>
  <c r="AG15" i="13"/>
  <c r="AB15" i="13"/>
  <c r="AC15" i="13"/>
  <c r="AE15" i="13"/>
  <c r="AF15" i="13"/>
  <c r="AH15" i="13"/>
  <c r="AI15" i="13"/>
  <c r="AR15" i="13"/>
  <c r="C15" i="13"/>
  <c r="AQ4" i="13" l="1"/>
  <c r="AP15" i="13"/>
  <c r="AR16" i="13" s="1"/>
  <c r="AQ10" i="13"/>
  <c r="AQ12" i="13"/>
  <c r="AQ7" i="13"/>
  <c r="AQ15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???? ??????????</author>
  </authors>
  <commentList>
    <comment ref="AP5" authorId="0" shapeId="0" xr:uid="{A25E1693-5E24-40CA-94FB-44E358A71467}">
      <text>
        <r>
          <rPr>
            <b/>
            <sz val="9"/>
            <color indexed="81"/>
            <rFont val="Tahoma"/>
            <charset val="1"/>
          </rPr>
          <t>Печковский - ООО "МебельМакс"</t>
        </r>
      </text>
    </comment>
    <comment ref="AO11" authorId="0" shapeId="0" xr:uid="{1414AB4C-F4A2-41D7-B708-A4CAE0D37DED}">
      <text>
        <r>
          <rPr>
            <sz val="9"/>
            <color indexed="81"/>
            <rFont val="Tahoma"/>
            <family val="2"/>
            <charset val="204"/>
          </rPr>
          <t>Спецмонтажстрой №180 - Поцелуйко Д.Н., Шатило В.Д.</t>
        </r>
      </text>
    </comment>
  </commentList>
</comments>
</file>

<file path=xl/sharedStrings.xml><?xml version="1.0" encoding="utf-8"?>
<sst xmlns="http://schemas.openxmlformats.org/spreadsheetml/2006/main" count="66" uniqueCount="66">
  <si>
    <t>Группа</t>
  </si>
  <si>
    <t>Квалификация</t>
  </si>
  <si>
    <t>ОАО "Полесьестрой"</t>
  </si>
  <si>
    <t>ПК "Мозырьстрой"</t>
  </si>
  <si>
    <t>ОАО "Мозырьпромстпрой"</t>
  </si>
  <si>
    <t>К-во учащихся в группе</t>
  </si>
  <si>
    <t xml:space="preserve">СУ-95 </t>
  </si>
  <si>
    <t xml:space="preserve">СУ-149 </t>
  </si>
  <si>
    <t xml:space="preserve">СУ-123 </t>
  </si>
  <si>
    <t>Фактически</t>
  </si>
  <si>
    <t>К-во заявок на группу</t>
  </si>
  <si>
    <t>ОАО "ММУ НЗМ"</t>
  </si>
  <si>
    <t>плотник</t>
  </si>
  <si>
    <t>монтажник строительных конструкций</t>
  </si>
  <si>
    <t xml:space="preserve">электросварщик ручной сварки </t>
  </si>
  <si>
    <t>электрогазосварщик</t>
  </si>
  <si>
    <t>облицовщик-плиточник</t>
  </si>
  <si>
    <t>штукатур</t>
  </si>
  <si>
    <t>Мозырская ПМК -106</t>
  </si>
  <si>
    <t>монтажник каркасно-обшивных конструкций сухого строительства</t>
  </si>
  <si>
    <t>Мозырская ПМК -105</t>
  </si>
  <si>
    <t>ПМК-43 Калинковичи</t>
  </si>
  <si>
    <t>ПМК-76 Житковичи</t>
  </si>
  <si>
    <t>ф-л "Хойникский завод ЖБИ" ОАО "Мозырский ДСК"</t>
  </si>
  <si>
    <t>КЖУП "Мозырский райжилкомхоз"</t>
  </si>
  <si>
    <t>каменщик</t>
  </si>
  <si>
    <t>ОАО "Спецмонтажстрой №180" Мозырь</t>
  </si>
  <si>
    <t>Калинковичская ПМК -101</t>
  </si>
  <si>
    <t>Житковичская ПМК-97</t>
  </si>
  <si>
    <t>Мозырский ЖБИ-4</t>
  </si>
  <si>
    <t>ПК "Мозырьстрой" дополнительно</t>
  </si>
  <si>
    <t>Калинковичская ПМК -101 дополнительно</t>
  </si>
  <si>
    <t>Мозырская ПМК -105  дополнительно</t>
  </si>
  <si>
    <t>Мозырская ПМК -106  дополнительно</t>
  </si>
  <si>
    <t>Житковичская ПМК-97  дополнительно</t>
  </si>
  <si>
    <t>ММУ-45  дополнительно</t>
  </si>
  <si>
    <t>ОАО "Гомельский ДСК"</t>
  </si>
  <si>
    <t>ПСР-36</t>
  </si>
  <si>
    <t>ЭКМ-35</t>
  </si>
  <si>
    <t>МЭГ-351</t>
  </si>
  <si>
    <t>ОСР-330</t>
  </si>
  <si>
    <t>ОАО "Строительно-монтажный терст №27" Гомель</t>
  </si>
  <si>
    <t>Выпуск-2025</t>
  </si>
  <si>
    <t>УСП "Трест "Реммонтажстрой", Солигорск</t>
  </si>
  <si>
    <t>СУ-72 ОАО "Трест №15 "Спецстрой", г.Минск</t>
  </si>
  <si>
    <t>ОАО "Мозырский ДСК"</t>
  </si>
  <si>
    <t>Филиал "СМП №354" ОАО "Дорстроймонтажтрест" Гомель</t>
  </si>
  <si>
    <t>монтажник технологического оборудования и связанных с ним констр.</t>
  </si>
  <si>
    <t>СУ-№205 ОАО "МАПИД" Минск</t>
  </si>
  <si>
    <t>СУ-№207 ОАО "МАПИД" Минск</t>
  </si>
  <si>
    <t>СУ-149 дополнительно</t>
  </si>
  <si>
    <t>СУ-137</t>
  </si>
  <si>
    <t>ОАО 
"ГОСТ"</t>
  </si>
  <si>
    <t>ЧПТУП "В.П."Бутковский" Лельчицы</t>
  </si>
  <si>
    <t>ОАО "Стройтрест №3" Солигорск</t>
  </si>
  <si>
    <t>станочник д/о станков</t>
  </si>
  <si>
    <t>резчик заготовок и изделий из пл-х масс</t>
  </si>
  <si>
    <t>ММУ-45</t>
  </si>
  <si>
    <t>%</t>
  </si>
  <si>
    <t>ОАО "ММУ НЗМ" дополнительно</t>
  </si>
  <si>
    <t>К-во обязательных рабочих мест по договорам</t>
  </si>
  <si>
    <t>К-во дополнительных рабочих мест базовикам</t>
  </si>
  <si>
    <t>ЗАО "Гомельский вагоностроительный  завод"</t>
  </si>
  <si>
    <t>КЖЭУП "Ельское"</t>
  </si>
  <si>
    <t xml:space="preserve"> РУЭСП "Днепробугводпуть"  г. Петриков</t>
  </si>
  <si>
    <t>ДРУГИЕ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</si>
</sst>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388600"/>
      <name val="Calibri"/>
      <family val="2"/>
      <charset val="204"/>
      <scheme val="minor"/>
    </font>
    <font>
      <b/>
      <sz val="11"/>
      <color rgb="FF3886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9D0000"/>
      <name val="Times New Roman"/>
      <family val="1"/>
      <charset val="204"/>
    </font>
    <font>
      <sz val="10"/>
      <color rgb="FF9D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1" fontId="0" fillId="0" borderId="0" xfId="0" applyNumberFormat="1"/>
    <xf numFmtId="0" fontId="3" fillId="2" borderId="2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textRotation="90" wrapText="1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textRotation="90" wrapText="1"/>
    </xf>
    <xf numFmtId="0" fontId="3" fillId="2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22" xfId="0" applyBorder="1"/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0" fillId="5" borderId="21" xfId="0" applyFill="1" applyBorder="1"/>
    <xf numFmtId="0" fontId="17" fillId="6" borderId="6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textRotation="90" wrapText="1"/>
    </xf>
    <xf numFmtId="0" fontId="20" fillId="5" borderId="3" xfId="0" applyFont="1" applyFill="1" applyBorder="1" applyAlignment="1">
      <alignment horizontal="center" textRotation="90" wrapText="1"/>
    </xf>
    <xf numFmtId="0" fontId="20" fillId="5" borderId="25" xfId="0" applyFont="1" applyFill="1" applyBorder="1" applyAlignment="1">
      <alignment horizontal="center" textRotation="90" wrapText="1"/>
    </xf>
    <xf numFmtId="0" fontId="19" fillId="6" borderId="23" xfId="0" applyFont="1" applyFill="1" applyBorder="1" applyAlignment="1">
      <alignment horizontal="center" textRotation="90" wrapText="1"/>
    </xf>
    <xf numFmtId="0" fontId="19" fillId="6" borderId="25" xfId="0" applyFont="1" applyFill="1" applyBorder="1" applyAlignment="1">
      <alignment horizontal="center" textRotation="90" wrapText="1"/>
    </xf>
    <xf numFmtId="0" fontId="21" fillId="6" borderId="23" xfId="0" applyFont="1" applyFill="1" applyBorder="1" applyAlignment="1">
      <alignment horizontal="center" textRotation="90" wrapText="1"/>
    </xf>
    <xf numFmtId="0" fontId="21" fillId="6" borderId="3" xfId="0" applyFont="1" applyFill="1" applyBorder="1" applyAlignment="1">
      <alignment horizontal="center" textRotation="90" wrapText="1"/>
    </xf>
    <xf numFmtId="0" fontId="8" fillId="3" borderId="9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textRotation="90" wrapText="1"/>
    </xf>
    <xf numFmtId="0" fontId="3" fillId="2" borderId="3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17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textRotation="90" wrapText="1"/>
    </xf>
    <xf numFmtId="0" fontId="4" fillId="4" borderId="16" xfId="0" applyFont="1" applyFill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textRotation="90" wrapText="1"/>
    </xf>
    <xf numFmtId="0" fontId="8" fillId="3" borderId="29" xfId="0" applyFont="1" applyFill="1" applyBorder="1" applyAlignment="1">
      <alignment horizontal="center" textRotation="90" wrapText="1"/>
    </xf>
    <xf numFmtId="0" fontId="8" fillId="3" borderId="7" xfId="0" applyFont="1" applyFill="1" applyBorder="1" applyAlignment="1">
      <alignment horizontal="center" textRotation="90" wrapText="1"/>
    </xf>
    <xf numFmtId="0" fontId="8" fillId="3" borderId="3" xfId="0" applyFont="1" applyFill="1" applyBorder="1" applyAlignment="1">
      <alignment horizontal="center" textRotation="90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textRotation="90" wrapText="1"/>
    </xf>
    <xf numFmtId="0" fontId="20" fillId="5" borderId="24" xfId="0" applyFont="1" applyFill="1" applyBorder="1" applyAlignment="1">
      <alignment horizontal="center" textRotation="90" wrapText="1"/>
    </xf>
    <xf numFmtId="0" fontId="19" fillId="3" borderId="7" xfId="0" applyFont="1" applyFill="1" applyBorder="1" applyAlignment="1">
      <alignment horizontal="center" textRotation="90" wrapText="1"/>
    </xf>
    <xf numFmtId="0" fontId="19" fillId="3" borderId="3" xfId="0" applyFont="1" applyFill="1" applyBorder="1" applyAlignment="1">
      <alignment horizontal="center" textRotation="90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textRotation="90" wrapText="1"/>
    </xf>
    <xf numFmtId="0" fontId="7" fillId="3" borderId="24" xfId="0" applyFont="1" applyFill="1" applyBorder="1" applyAlignment="1">
      <alignment horizontal="center" textRotation="90" wrapText="1"/>
    </xf>
    <xf numFmtId="0" fontId="19" fillId="3" borderId="20" xfId="0" applyFont="1" applyFill="1" applyBorder="1" applyAlignment="1">
      <alignment horizontal="center" textRotation="90" wrapText="1"/>
    </xf>
    <xf numFmtId="0" fontId="19" fillId="3" borderId="29" xfId="0" applyFont="1" applyFill="1" applyBorder="1" applyAlignment="1">
      <alignment horizontal="center" textRotation="90" wrapText="1"/>
    </xf>
    <xf numFmtId="0" fontId="8" fillId="3" borderId="14" xfId="0" applyFont="1" applyFill="1" applyBorder="1" applyAlignment="1">
      <alignment horizontal="center" textRotation="90" wrapText="1"/>
    </xf>
    <xf numFmtId="0" fontId="20" fillId="5" borderId="20" xfId="0" applyFont="1" applyFill="1" applyBorder="1" applyAlignment="1">
      <alignment horizontal="center" textRotation="90" wrapText="1"/>
    </xf>
    <xf numFmtId="0" fontId="20" fillId="5" borderId="29" xfId="0" applyFont="1" applyFill="1" applyBorder="1" applyAlignment="1">
      <alignment horizontal="center" textRotation="90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textRotation="90" wrapText="1"/>
    </xf>
    <xf numFmtId="0" fontId="12" fillId="3" borderId="3" xfId="0" applyFont="1" applyFill="1" applyBorder="1" applyAlignment="1">
      <alignment horizontal="center" textRotation="90" wrapText="1"/>
    </xf>
    <xf numFmtId="0" fontId="3" fillId="3" borderId="2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textRotation="90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9321-58EE-4D16-BCC0-D9CD6B5E1CAB}">
  <sheetPr>
    <pageSetUpPr fitToPage="1"/>
  </sheetPr>
  <dimension ref="A1:AT16"/>
  <sheetViews>
    <sheetView tabSelected="1" zoomScale="115" zoomScaleNormal="115" workbookViewId="0">
      <selection activeCell="AP5" sqref="AP5"/>
    </sheetView>
  </sheetViews>
  <sheetFormatPr defaultRowHeight="15" x14ac:dyDescent="0.25"/>
  <cols>
    <col min="1" max="1" width="4.7109375" customWidth="1"/>
    <col min="2" max="2" width="29" customWidth="1"/>
    <col min="3" max="3" width="2.7109375" customWidth="1"/>
    <col min="4" max="4" width="2.85546875" customWidth="1"/>
    <col min="5" max="9" width="2.5703125" customWidth="1"/>
    <col min="10" max="10" width="2.28515625" customWidth="1"/>
    <col min="11" max="14" width="2.5703125" customWidth="1"/>
    <col min="15" max="18" width="2.85546875" customWidth="1"/>
    <col min="19" max="20" width="3.140625" customWidth="1"/>
    <col min="21" max="21" width="2.85546875" customWidth="1"/>
    <col min="22" max="22" width="2.5703125" customWidth="1"/>
    <col min="23" max="24" width="2.7109375" customWidth="1"/>
    <col min="25" max="25" width="2.85546875" customWidth="1"/>
    <col min="26" max="27" width="2.7109375" customWidth="1"/>
    <col min="28" max="28" width="2.5703125" customWidth="1"/>
    <col min="29" max="30" width="2.42578125" customWidth="1"/>
    <col min="31" max="41" width="2.7109375" customWidth="1"/>
    <col min="42" max="42" width="4.85546875" customWidth="1"/>
    <col min="43" max="43" width="6.140625" customWidth="1"/>
    <col min="44" max="44" width="4.85546875" customWidth="1"/>
    <col min="45" max="45" width="4.140625" customWidth="1"/>
    <col min="46" max="46" width="3.28515625" customWidth="1"/>
  </cols>
  <sheetData>
    <row r="1" spans="1:46" ht="13.5" customHeight="1" thickBot="1" x14ac:dyDescent="0.3">
      <c r="B1" t="s">
        <v>42</v>
      </c>
    </row>
    <row r="2" spans="1:46" ht="20.25" customHeight="1" x14ac:dyDescent="0.25">
      <c r="A2" s="103" t="s">
        <v>0</v>
      </c>
      <c r="B2" s="105" t="s">
        <v>1</v>
      </c>
      <c r="C2" s="106" t="s">
        <v>4</v>
      </c>
      <c r="D2" s="113" t="s">
        <v>2</v>
      </c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108" t="s">
        <v>11</v>
      </c>
      <c r="P2" s="111" t="s">
        <v>59</v>
      </c>
      <c r="Q2" s="101" t="s">
        <v>3</v>
      </c>
      <c r="R2" s="99" t="s">
        <v>30</v>
      </c>
      <c r="S2" s="90" t="s">
        <v>52</v>
      </c>
      <c r="T2" s="91"/>
      <c r="U2" s="96" t="s">
        <v>54</v>
      </c>
      <c r="V2" s="97"/>
      <c r="W2" s="97"/>
      <c r="X2" s="97"/>
      <c r="Y2" s="98"/>
      <c r="Z2" s="92" t="s">
        <v>26</v>
      </c>
      <c r="AA2" s="94" t="s">
        <v>24</v>
      </c>
      <c r="AB2" s="94" t="s">
        <v>45</v>
      </c>
      <c r="AC2" s="94" t="s">
        <v>44</v>
      </c>
      <c r="AD2" s="86" t="s">
        <v>64</v>
      </c>
      <c r="AE2" s="94" t="s">
        <v>23</v>
      </c>
      <c r="AF2" s="94" t="s">
        <v>43</v>
      </c>
      <c r="AG2" s="86" t="s">
        <v>41</v>
      </c>
      <c r="AH2" s="116" t="s">
        <v>46</v>
      </c>
      <c r="AI2" s="86" t="s">
        <v>36</v>
      </c>
      <c r="AJ2" s="86" t="s">
        <v>62</v>
      </c>
      <c r="AK2" s="86" t="s">
        <v>48</v>
      </c>
      <c r="AL2" s="86" t="s">
        <v>49</v>
      </c>
      <c r="AM2" s="86" t="s">
        <v>63</v>
      </c>
      <c r="AN2" s="86" t="s">
        <v>53</v>
      </c>
      <c r="AO2" s="75"/>
      <c r="AP2" s="124" t="s">
        <v>9</v>
      </c>
      <c r="AQ2" s="125" t="s">
        <v>10</v>
      </c>
      <c r="AR2" s="126" t="s">
        <v>5</v>
      </c>
      <c r="AS2" s="131" t="s">
        <v>60</v>
      </c>
      <c r="AT2" s="131" t="s">
        <v>61</v>
      </c>
    </row>
    <row r="3" spans="1:46" ht="225.75" customHeight="1" thickBot="1" x14ac:dyDescent="0.3">
      <c r="A3" s="104"/>
      <c r="B3" s="85"/>
      <c r="C3" s="107"/>
      <c r="D3" s="68" t="s">
        <v>27</v>
      </c>
      <c r="E3" s="68" t="s">
        <v>20</v>
      </c>
      <c r="F3" s="68" t="s">
        <v>18</v>
      </c>
      <c r="G3" s="68" t="s">
        <v>28</v>
      </c>
      <c r="H3" s="68" t="s">
        <v>57</v>
      </c>
      <c r="I3" s="68" t="s">
        <v>29</v>
      </c>
      <c r="J3" s="69" t="s">
        <v>31</v>
      </c>
      <c r="K3" s="69" t="s">
        <v>32</v>
      </c>
      <c r="L3" s="69" t="s">
        <v>33</v>
      </c>
      <c r="M3" s="69" t="s">
        <v>34</v>
      </c>
      <c r="N3" s="70" t="s">
        <v>35</v>
      </c>
      <c r="O3" s="109"/>
      <c r="P3" s="112"/>
      <c r="Q3" s="102"/>
      <c r="R3" s="100"/>
      <c r="S3" s="71" t="s">
        <v>21</v>
      </c>
      <c r="T3" s="72" t="s">
        <v>22</v>
      </c>
      <c r="U3" s="73" t="s">
        <v>51</v>
      </c>
      <c r="V3" s="74" t="s">
        <v>7</v>
      </c>
      <c r="W3" s="13" t="s">
        <v>50</v>
      </c>
      <c r="X3" s="13" t="s">
        <v>8</v>
      </c>
      <c r="Y3" s="25" t="s">
        <v>6</v>
      </c>
      <c r="Z3" s="93"/>
      <c r="AA3" s="95"/>
      <c r="AB3" s="95"/>
      <c r="AC3" s="95"/>
      <c r="AD3" s="110"/>
      <c r="AE3" s="95"/>
      <c r="AF3" s="95"/>
      <c r="AG3" s="87"/>
      <c r="AH3" s="117"/>
      <c r="AI3" s="87"/>
      <c r="AJ3" s="110"/>
      <c r="AK3" s="87"/>
      <c r="AL3" s="87"/>
      <c r="AM3" s="110"/>
      <c r="AN3" s="87"/>
      <c r="AO3" s="76" t="s">
        <v>65</v>
      </c>
      <c r="AP3" s="81"/>
      <c r="AQ3" s="80"/>
      <c r="AR3" s="127"/>
      <c r="AS3" s="132"/>
      <c r="AT3" s="132"/>
    </row>
    <row r="4" spans="1:46" ht="14.25" customHeight="1" thickBot="1" x14ac:dyDescent="0.3">
      <c r="A4" s="82" t="s">
        <v>37</v>
      </c>
      <c r="B4" s="6" t="s">
        <v>12</v>
      </c>
      <c r="C4" s="37">
        <v>3</v>
      </c>
      <c r="D4" s="7"/>
      <c r="E4" s="7"/>
      <c r="F4" s="7"/>
      <c r="G4" s="7"/>
      <c r="H4" s="7"/>
      <c r="I4" s="7"/>
      <c r="J4" s="42"/>
      <c r="K4" s="42"/>
      <c r="L4" s="42">
        <v>1</v>
      </c>
      <c r="M4" s="42">
        <v>2</v>
      </c>
      <c r="N4" s="43"/>
      <c r="O4" s="21"/>
      <c r="P4" s="48"/>
      <c r="Q4" s="7">
        <v>2</v>
      </c>
      <c r="R4" s="51">
        <v>1</v>
      </c>
      <c r="S4" s="55">
        <v>3</v>
      </c>
      <c r="T4" s="56">
        <v>2</v>
      </c>
      <c r="U4" s="55">
        <v>10</v>
      </c>
      <c r="V4" s="57"/>
      <c r="W4" s="8"/>
      <c r="X4" s="8">
        <v>2</v>
      </c>
      <c r="Y4" s="15"/>
      <c r="Z4" s="26"/>
      <c r="AA4" s="8">
        <v>5</v>
      </c>
      <c r="AB4" s="8">
        <v>3</v>
      </c>
      <c r="AC4" s="8"/>
      <c r="AD4" s="8"/>
      <c r="AE4" s="8"/>
      <c r="AF4" s="8">
        <v>5</v>
      </c>
      <c r="AG4" s="8">
        <v>5</v>
      </c>
      <c r="AH4" s="8"/>
      <c r="AI4" s="8"/>
      <c r="AJ4" s="8"/>
      <c r="AK4" s="8"/>
      <c r="AL4" s="8"/>
      <c r="AM4" s="29"/>
      <c r="AN4" s="15"/>
      <c r="AO4" s="77"/>
      <c r="AP4" s="18">
        <f t="shared" ref="AP4:AP14" si="0">SUM(C4:AO4)</f>
        <v>44</v>
      </c>
      <c r="AQ4" s="118">
        <f>AP4+AP5+AP6</f>
        <v>45</v>
      </c>
      <c r="AR4" s="121">
        <v>27</v>
      </c>
      <c r="AS4" s="133">
        <f>SUM(S4:V6)+Q4+Q5+Q6+O4+O5+O6+I4+I5+I6+H4+H5+H6+G4+G5+G6+F6+F5+F4+E4+E5+E6+D6+D5+D4+C4+C5+C6</f>
        <v>20</v>
      </c>
      <c r="AT4" s="139">
        <f>L4+M4+R4</f>
        <v>4</v>
      </c>
    </row>
    <row r="5" spans="1:46" ht="13.5" customHeight="1" thickBot="1" x14ac:dyDescent="0.3">
      <c r="A5" s="84"/>
      <c r="B5" s="5" t="s">
        <v>55</v>
      </c>
      <c r="C5" s="38"/>
      <c r="D5" s="4"/>
      <c r="E5" s="4"/>
      <c r="F5" s="4"/>
      <c r="G5" s="4"/>
      <c r="H5" s="4"/>
      <c r="I5" s="4"/>
      <c r="J5" s="44"/>
      <c r="K5" s="44"/>
      <c r="L5" s="44"/>
      <c r="M5" s="44"/>
      <c r="N5" s="45"/>
      <c r="O5" s="20"/>
      <c r="P5" s="49"/>
      <c r="Q5" s="4"/>
      <c r="R5" s="52"/>
      <c r="S5" s="58"/>
      <c r="T5" s="59"/>
      <c r="U5" s="60"/>
      <c r="V5" s="61"/>
      <c r="W5" s="3"/>
      <c r="X5" s="3"/>
      <c r="Y5" s="16"/>
      <c r="Z5" s="27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0"/>
      <c r="AN5" s="16"/>
      <c r="AO5" s="78"/>
      <c r="AP5" s="18">
        <v>1</v>
      </c>
      <c r="AQ5" s="119"/>
      <c r="AR5" s="122"/>
      <c r="AS5" s="134"/>
      <c r="AT5" s="140"/>
    </row>
    <row r="6" spans="1:46" ht="26.25" thickBot="1" x14ac:dyDescent="0.3">
      <c r="A6" s="83"/>
      <c r="B6" s="9" t="s">
        <v>56</v>
      </c>
      <c r="C6" s="39"/>
      <c r="D6" s="12"/>
      <c r="E6" s="12"/>
      <c r="F6" s="12"/>
      <c r="G6" s="12"/>
      <c r="H6" s="12"/>
      <c r="I6" s="12"/>
      <c r="J6" s="46"/>
      <c r="K6" s="46"/>
      <c r="L6" s="46"/>
      <c r="M6" s="46"/>
      <c r="N6" s="47"/>
      <c r="O6" s="22"/>
      <c r="P6" s="50"/>
      <c r="Q6" s="12"/>
      <c r="R6" s="53"/>
      <c r="S6" s="62"/>
      <c r="T6" s="63"/>
      <c r="U6" s="64"/>
      <c r="V6" s="65"/>
      <c r="W6" s="10"/>
      <c r="X6" s="10"/>
      <c r="Y6" s="17"/>
      <c r="Z6" s="28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31"/>
      <c r="AN6" s="17"/>
      <c r="AO6" s="2"/>
      <c r="AP6" s="18">
        <f t="shared" si="0"/>
        <v>0</v>
      </c>
      <c r="AQ6" s="120"/>
      <c r="AR6" s="123"/>
      <c r="AS6" s="135"/>
      <c r="AT6" s="141"/>
    </row>
    <row r="7" spans="1:46" ht="15.75" thickBot="1" x14ac:dyDescent="0.3">
      <c r="A7" s="82" t="s">
        <v>38</v>
      </c>
      <c r="B7" s="6" t="s">
        <v>25</v>
      </c>
      <c r="C7" s="37">
        <v>2</v>
      </c>
      <c r="D7" s="7">
        <v>2</v>
      </c>
      <c r="E7" s="7"/>
      <c r="F7" s="7"/>
      <c r="G7" s="7">
        <v>2</v>
      </c>
      <c r="H7" s="7"/>
      <c r="I7" s="7"/>
      <c r="J7" s="42">
        <v>2</v>
      </c>
      <c r="K7" s="42"/>
      <c r="L7" s="42">
        <v>1</v>
      </c>
      <c r="M7" s="42"/>
      <c r="N7" s="43"/>
      <c r="O7" s="21"/>
      <c r="P7" s="48"/>
      <c r="Q7" s="7">
        <v>4</v>
      </c>
      <c r="R7" s="51">
        <v>2</v>
      </c>
      <c r="S7" s="55">
        <v>5</v>
      </c>
      <c r="T7" s="56">
        <v>5</v>
      </c>
      <c r="U7" s="66"/>
      <c r="V7" s="57"/>
      <c r="W7" s="8"/>
      <c r="X7" s="8">
        <v>4</v>
      </c>
      <c r="Y7" s="15">
        <v>3</v>
      </c>
      <c r="Z7" s="26"/>
      <c r="AA7" s="8">
        <v>2</v>
      </c>
      <c r="AB7" s="8">
        <v>3</v>
      </c>
      <c r="AC7" s="8">
        <v>2</v>
      </c>
      <c r="AD7" s="8"/>
      <c r="AE7" s="8"/>
      <c r="AF7" s="8"/>
      <c r="AG7" s="8">
        <v>10</v>
      </c>
      <c r="AH7" s="8">
        <v>10</v>
      </c>
      <c r="AI7" s="8"/>
      <c r="AJ7" s="8"/>
      <c r="AK7" s="8"/>
      <c r="AL7" s="8">
        <v>5</v>
      </c>
      <c r="AM7" s="29">
        <v>1</v>
      </c>
      <c r="AN7" s="15"/>
      <c r="AO7" s="77"/>
      <c r="AP7" s="18">
        <f t="shared" si="0"/>
        <v>65</v>
      </c>
      <c r="AQ7" s="118">
        <f>AP7+AP8+AP9</f>
        <v>157</v>
      </c>
      <c r="AR7" s="128">
        <v>29</v>
      </c>
      <c r="AS7" s="136">
        <f>SUM(C7:V9)-J7-L7-R7-P9</f>
        <v>26</v>
      </c>
      <c r="AT7" s="142">
        <f>SUM(J7:N9)+P9+R7</f>
        <v>9</v>
      </c>
    </row>
    <row r="8" spans="1:46" ht="26.25" thickBot="1" x14ac:dyDescent="0.3">
      <c r="A8" s="84"/>
      <c r="B8" s="5" t="s">
        <v>13</v>
      </c>
      <c r="C8" s="38">
        <v>1</v>
      </c>
      <c r="D8" s="4"/>
      <c r="E8" s="4"/>
      <c r="F8" s="4"/>
      <c r="G8" s="4"/>
      <c r="H8" s="4"/>
      <c r="I8" s="4"/>
      <c r="J8" s="44"/>
      <c r="K8" s="44"/>
      <c r="L8" s="44"/>
      <c r="M8" s="44"/>
      <c r="N8" s="45"/>
      <c r="O8" s="20"/>
      <c r="P8" s="49"/>
      <c r="Q8" s="4"/>
      <c r="R8" s="52"/>
      <c r="S8" s="58"/>
      <c r="T8" s="59"/>
      <c r="U8" s="60"/>
      <c r="V8" s="61"/>
      <c r="W8" s="3">
        <v>10</v>
      </c>
      <c r="X8" s="3"/>
      <c r="Y8" s="16">
        <v>3</v>
      </c>
      <c r="Z8" s="27">
        <v>8</v>
      </c>
      <c r="AA8" s="3">
        <v>1</v>
      </c>
      <c r="AB8" s="3">
        <v>5</v>
      </c>
      <c r="AC8" s="3"/>
      <c r="AD8" s="3"/>
      <c r="AE8" s="3"/>
      <c r="AF8" s="3">
        <v>5</v>
      </c>
      <c r="AG8" s="3"/>
      <c r="AH8" s="3"/>
      <c r="AI8" s="3">
        <v>15</v>
      </c>
      <c r="AJ8" s="3"/>
      <c r="AK8" s="3"/>
      <c r="AL8" s="3">
        <v>5</v>
      </c>
      <c r="AM8" s="30"/>
      <c r="AN8" s="16">
        <v>1</v>
      </c>
      <c r="AO8" s="78"/>
      <c r="AP8" s="18">
        <f t="shared" si="0"/>
        <v>54</v>
      </c>
      <c r="AQ8" s="119"/>
      <c r="AR8" s="129"/>
      <c r="AS8" s="137"/>
      <c r="AT8" s="143"/>
    </row>
    <row r="9" spans="1:46" ht="15" customHeight="1" thickBot="1" x14ac:dyDescent="0.3">
      <c r="A9" s="83"/>
      <c r="B9" s="9" t="s">
        <v>14</v>
      </c>
      <c r="C9" s="40">
        <v>1</v>
      </c>
      <c r="D9" s="12"/>
      <c r="E9" s="12">
        <v>1</v>
      </c>
      <c r="F9" s="12"/>
      <c r="G9" s="12"/>
      <c r="H9" s="12"/>
      <c r="I9" s="12">
        <v>1</v>
      </c>
      <c r="J9" s="46"/>
      <c r="K9" s="46"/>
      <c r="L9" s="46"/>
      <c r="M9" s="46"/>
      <c r="N9" s="47"/>
      <c r="O9" s="24">
        <v>2</v>
      </c>
      <c r="P9" s="50">
        <v>4</v>
      </c>
      <c r="Q9" s="12"/>
      <c r="R9" s="53"/>
      <c r="S9" s="62"/>
      <c r="T9" s="63"/>
      <c r="U9" s="64"/>
      <c r="V9" s="65"/>
      <c r="W9" s="10"/>
      <c r="X9" s="10"/>
      <c r="Y9" s="17"/>
      <c r="Z9" s="28">
        <v>6</v>
      </c>
      <c r="AA9" s="10">
        <v>2</v>
      </c>
      <c r="AB9" s="10"/>
      <c r="AC9" s="10"/>
      <c r="AD9" s="10"/>
      <c r="AE9" s="10"/>
      <c r="AF9" s="10"/>
      <c r="AG9" s="10">
        <v>10</v>
      </c>
      <c r="AH9" s="10"/>
      <c r="AI9" s="10"/>
      <c r="AJ9" s="10"/>
      <c r="AK9" s="10">
        <v>5</v>
      </c>
      <c r="AL9" s="10">
        <v>5</v>
      </c>
      <c r="AM9" s="31"/>
      <c r="AN9" s="17">
        <v>1</v>
      </c>
      <c r="AO9" s="2"/>
      <c r="AP9" s="18">
        <f t="shared" si="0"/>
        <v>38</v>
      </c>
      <c r="AQ9" s="120"/>
      <c r="AR9" s="130"/>
      <c r="AS9" s="138"/>
      <c r="AT9" s="144"/>
    </row>
    <row r="10" spans="1:46" ht="39" thickBot="1" x14ac:dyDescent="0.3">
      <c r="A10" s="82" t="s">
        <v>39</v>
      </c>
      <c r="B10" s="6" t="s">
        <v>47</v>
      </c>
      <c r="C10" s="37">
        <v>2</v>
      </c>
      <c r="D10" s="7"/>
      <c r="E10" s="7"/>
      <c r="F10" s="7"/>
      <c r="G10" s="7"/>
      <c r="H10" s="7">
        <v>1</v>
      </c>
      <c r="I10" s="7"/>
      <c r="J10" s="42"/>
      <c r="K10" s="42"/>
      <c r="L10" s="42"/>
      <c r="M10" s="42"/>
      <c r="N10" s="43"/>
      <c r="O10" s="23">
        <v>2</v>
      </c>
      <c r="P10" s="48">
        <v>4</v>
      </c>
      <c r="Q10" s="7"/>
      <c r="R10" s="51"/>
      <c r="S10" s="55"/>
      <c r="T10" s="56"/>
      <c r="U10" s="66"/>
      <c r="V10" s="67">
        <v>2</v>
      </c>
      <c r="W10" s="8">
        <v>8</v>
      </c>
      <c r="X10" s="8"/>
      <c r="Y10" s="15"/>
      <c r="Z10" s="26">
        <v>8</v>
      </c>
      <c r="AA10" s="8">
        <v>2</v>
      </c>
      <c r="AB10" s="8"/>
      <c r="AC10" s="8"/>
      <c r="AD10" s="8"/>
      <c r="AE10" s="8"/>
      <c r="AF10" s="8">
        <v>5</v>
      </c>
      <c r="AG10" s="8"/>
      <c r="AH10" s="8"/>
      <c r="AI10" s="8"/>
      <c r="AJ10" s="8"/>
      <c r="AK10" s="8"/>
      <c r="AL10" s="8"/>
      <c r="AM10" s="29"/>
      <c r="AN10" s="15"/>
      <c r="AO10" s="79"/>
      <c r="AP10" s="18">
        <f t="shared" si="0"/>
        <v>34</v>
      </c>
      <c r="AQ10" s="118">
        <f>AP10+AP11</f>
        <v>95</v>
      </c>
      <c r="AR10" s="121">
        <v>31</v>
      </c>
      <c r="AS10" s="133">
        <f>SUM(C10:I11)+O10+V10+S11+T11</f>
        <v>19</v>
      </c>
      <c r="AT10" s="139">
        <f>SUM(J10:N11)+P10</f>
        <v>8</v>
      </c>
    </row>
    <row r="11" spans="1:46" ht="15.75" customHeight="1" thickBot="1" x14ac:dyDescent="0.3">
      <c r="A11" s="83"/>
      <c r="B11" s="9" t="s">
        <v>15</v>
      </c>
      <c r="C11" s="40">
        <v>5</v>
      </c>
      <c r="D11" s="12">
        <v>1</v>
      </c>
      <c r="E11" s="12"/>
      <c r="F11" s="12">
        <v>1</v>
      </c>
      <c r="G11" s="12"/>
      <c r="H11" s="12"/>
      <c r="I11" s="12"/>
      <c r="J11" s="46">
        <v>1</v>
      </c>
      <c r="K11" s="46">
        <v>1</v>
      </c>
      <c r="L11" s="46"/>
      <c r="M11" s="46">
        <v>1</v>
      </c>
      <c r="N11" s="47">
        <v>1</v>
      </c>
      <c r="O11" s="24"/>
      <c r="P11" s="50"/>
      <c r="Q11" s="12"/>
      <c r="R11" s="53"/>
      <c r="S11" s="62">
        <v>3</v>
      </c>
      <c r="T11" s="63">
        <v>2</v>
      </c>
      <c r="U11" s="64"/>
      <c r="V11" s="65"/>
      <c r="W11" s="10"/>
      <c r="X11" s="10"/>
      <c r="Y11" s="17"/>
      <c r="Z11" s="28">
        <v>4</v>
      </c>
      <c r="AA11" s="10">
        <v>3</v>
      </c>
      <c r="AB11" s="10">
        <v>5</v>
      </c>
      <c r="AC11" s="10"/>
      <c r="AD11" s="10">
        <v>3</v>
      </c>
      <c r="AE11" s="10">
        <v>2</v>
      </c>
      <c r="AF11" s="10">
        <v>5</v>
      </c>
      <c r="AG11" s="10">
        <v>10</v>
      </c>
      <c r="AH11" s="10">
        <v>10</v>
      </c>
      <c r="AI11" s="10"/>
      <c r="AJ11" s="10"/>
      <c r="AK11" s="10"/>
      <c r="AL11" s="10"/>
      <c r="AM11" s="31"/>
      <c r="AN11" s="17">
        <v>1</v>
      </c>
      <c r="AO11" s="2">
        <v>2</v>
      </c>
      <c r="AP11" s="18">
        <f t="shared" si="0"/>
        <v>61</v>
      </c>
      <c r="AQ11" s="120"/>
      <c r="AR11" s="123"/>
      <c r="AS11" s="135"/>
      <c r="AT11" s="141"/>
    </row>
    <row r="12" spans="1:46" ht="14.25" customHeight="1" thickBot="1" x14ac:dyDescent="0.3">
      <c r="A12" s="82" t="s">
        <v>40</v>
      </c>
      <c r="B12" s="6" t="s">
        <v>16</v>
      </c>
      <c r="C12" s="37">
        <v>1</v>
      </c>
      <c r="D12" s="7"/>
      <c r="E12" s="7">
        <v>1</v>
      </c>
      <c r="F12" s="7">
        <v>1</v>
      </c>
      <c r="G12" s="7"/>
      <c r="H12" s="7"/>
      <c r="I12" s="7"/>
      <c r="J12" s="42"/>
      <c r="K12" s="42"/>
      <c r="L12" s="42"/>
      <c r="M12" s="42"/>
      <c r="N12" s="43"/>
      <c r="O12" s="21"/>
      <c r="P12" s="48"/>
      <c r="Q12" s="36"/>
      <c r="R12" s="54"/>
      <c r="S12" s="55">
        <v>5</v>
      </c>
      <c r="T12" s="56"/>
      <c r="U12" s="55">
        <v>5</v>
      </c>
      <c r="V12" s="57"/>
      <c r="W12" s="8"/>
      <c r="X12" s="8"/>
      <c r="Y12" s="15"/>
      <c r="Z12" s="26"/>
      <c r="AA12" s="8">
        <v>2</v>
      </c>
      <c r="AB12" s="8"/>
      <c r="AC12" s="8"/>
      <c r="AD12" s="8"/>
      <c r="AE12" s="8"/>
      <c r="AF12" s="8"/>
      <c r="AG12" s="8">
        <v>5</v>
      </c>
      <c r="AH12" s="8"/>
      <c r="AI12" s="8"/>
      <c r="AJ12" s="8"/>
      <c r="AK12" s="8"/>
      <c r="AL12" s="8"/>
      <c r="AM12" s="29"/>
      <c r="AN12" s="15"/>
      <c r="AO12" s="77"/>
      <c r="AP12" s="18">
        <f t="shared" si="0"/>
        <v>20</v>
      </c>
      <c r="AQ12" s="118">
        <f>AP12+AP13+AP14</f>
        <v>66</v>
      </c>
      <c r="AR12" s="121">
        <v>29</v>
      </c>
      <c r="AS12" s="136">
        <f>SUM(C12:V14)-M13-R13</f>
        <v>29</v>
      </c>
      <c r="AT12" s="142">
        <f>M13+R13</f>
        <v>3</v>
      </c>
    </row>
    <row r="13" spans="1:46" ht="13.5" customHeight="1" thickBot="1" x14ac:dyDescent="0.3">
      <c r="A13" s="84"/>
      <c r="B13" s="5" t="s">
        <v>17</v>
      </c>
      <c r="C13" s="38">
        <v>1</v>
      </c>
      <c r="D13" s="4"/>
      <c r="E13" s="4">
        <v>2</v>
      </c>
      <c r="F13" s="4">
        <v>1</v>
      </c>
      <c r="G13" s="4">
        <v>1</v>
      </c>
      <c r="H13" s="4"/>
      <c r="I13" s="4"/>
      <c r="J13" s="44"/>
      <c r="K13" s="44"/>
      <c r="L13" s="44"/>
      <c r="M13" s="44">
        <v>1</v>
      </c>
      <c r="N13" s="45"/>
      <c r="O13" s="20"/>
      <c r="P13" s="49"/>
      <c r="Q13" s="4">
        <v>3</v>
      </c>
      <c r="R13" s="52">
        <v>2</v>
      </c>
      <c r="S13" s="58">
        <v>5</v>
      </c>
      <c r="T13" s="59"/>
      <c r="U13" s="60"/>
      <c r="V13" s="61"/>
      <c r="W13" s="3"/>
      <c r="X13" s="3"/>
      <c r="Y13" s="16"/>
      <c r="Z13" s="27"/>
      <c r="AA13" s="3">
        <v>3</v>
      </c>
      <c r="AB13" s="3">
        <v>3</v>
      </c>
      <c r="AC13" s="3"/>
      <c r="AD13" s="3"/>
      <c r="AE13" s="3"/>
      <c r="AF13" s="3"/>
      <c r="AG13" s="3">
        <v>10</v>
      </c>
      <c r="AH13" s="3">
        <v>10</v>
      </c>
      <c r="AI13" s="3"/>
      <c r="AJ13" s="3"/>
      <c r="AK13" s="3"/>
      <c r="AL13" s="3"/>
      <c r="AM13" s="30">
        <v>1</v>
      </c>
      <c r="AN13" s="16"/>
      <c r="AO13" s="78"/>
      <c r="AP13" s="18">
        <f t="shared" si="0"/>
        <v>43</v>
      </c>
      <c r="AQ13" s="119"/>
      <c r="AR13" s="122"/>
      <c r="AS13" s="137"/>
      <c r="AT13" s="143"/>
    </row>
    <row r="14" spans="1:46" ht="39" thickBot="1" x14ac:dyDescent="0.3">
      <c r="A14" s="83"/>
      <c r="B14" s="9" t="s">
        <v>19</v>
      </c>
      <c r="C14" s="40">
        <v>3</v>
      </c>
      <c r="D14" s="12"/>
      <c r="E14" s="12"/>
      <c r="F14" s="12"/>
      <c r="G14" s="12"/>
      <c r="H14" s="12"/>
      <c r="I14" s="12"/>
      <c r="J14" s="46"/>
      <c r="K14" s="46"/>
      <c r="L14" s="46"/>
      <c r="M14" s="46"/>
      <c r="N14" s="47"/>
      <c r="O14" s="22"/>
      <c r="P14" s="50"/>
      <c r="Q14" s="11"/>
      <c r="R14" s="53"/>
      <c r="S14" s="62"/>
      <c r="T14" s="63"/>
      <c r="U14" s="64"/>
      <c r="V14" s="65"/>
      <c r="W14" s="10"/>
      <c r="X14" s="10"/>
      <c r="Y14" s="17"/>
      <c r="Z14" s="28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31"/>
      <c r="AN14" s="17"/>
      <c r="AO14" s="2"/>
      <c r="AP14" s="18">
        <f t="shared" si="0"/>
        <v>3</v>
      </c>
      <c r="AQ14" s="120"/>
      <c r="AR14" s="123"/>
      <c r="AS14" s="138"/>
      <c r="AT14" s="144"/>
    </row>
    <row r="15" spans="1:46" ht="15.75" thickBot="1" x14ac:dyDescent="0.3">
      <c r="A15" s="88"/>
      <c r="B15" s="89"/>
      <c r="C15" s="33">
        <f>SUM(C4:C14)</f>
        <v>19</v>
      </c>
      <c r="D15" s="33">
        <f t="shared" ref="D15:AP15" si="1">SUM(D4:D14)</f>
        <v>3</v>
      </c>
      <c r="E15" s="33">
        <f t="shared" si="1"/>
        <v>4</v>
      </c>
      <c r="F15" s="33">
        <f t="shared" si="1"/>
        <v>3</v>
      </c>
      <c r="G15" s="33">
        <f t="shared" si="1"/>
        <v>3</v>
      </c>
      <c r="H15" s="33">
        <f t="shared" si="1"/>
        <v>1</v>
      </c>
      <c r="I15" s="33">
        <f t="shared" si="1"/>
        <v>1</v>
      </c>
      <c r="J15" s="33">
        <f t="shared" si="1"/>
        <v>3</v>
      </c>
      <c r="K15" s="33">
        <f t="shared" si="1"/>
        <v>1</v>
      </c>
      <c r="L15" s="33">
        <f t="shared" si="1"/>
        <v>2</v>
      </c>
      <c r="M15" s="33">
        <f t="shared" si="1"/>
        <v>4</v>
      </c>
      <c r="N15" s="33">
        <f t="shared" si="1"/>
        <v>1</v>
      </c>
      <c r="O15" s="33">
        <f t="shared" si="1"/>
        <v>4</v>
      </c>
      <c r="P15" s="33">
        <f t="shared" si="1"/>
        <v>8</v>
      </c>
      <c r="Q15" s="33">
        <f t="shared" si="1"/>
        <v>9</v>
      </c>
      <c r="R15" s="33">
        <f t="shared" si="1"/>
        <v>5</v>
      </c>
      <c r="S15" s="33">
        <f>SUM(S4:S14)</f>
        <v>21</v>
      </c>
      <c r="T15" s="33">
        <f>SUM(T4:T14)</f>
        <v>9</v>
      </c>
      <c r="U15" s="33">
        <f t="shared" si="1"/>
        <v>15</v>
      </c>
      <c r="V15" s="33">
        <f t="shared" si="1"/>
        <v>2</v>
      </c>
      <c r="W15" s="33">
        <f t="shared" si="1"/>
        <v>18</v>
      </c>
      <c r="X15" s="33">
        <f t="shared" si="1"/>
        <v>6</v>
      </c>
      <c r="Y15" s="33">
        <f t="shared" si="1"/>
        <v>6</v>
      </c>
      <c r="Z15" s="33">
        <f t="shared" si="1"/>
        <v>26</v>
      </c>
      <c r="AA15" s="33">
        <f t="shared" si="1"/>
        <v>20</v>
      </c>
      <c r="AB15" s="33">
        <f t="shared" si="1"/>
        <v>19</v>
      </c>
      <c r="AC15" s="33">
        <f t="shared" si="1"/>
        <v>2</v>
      </c>
      <c r="AD15" s="33">
        <f t="shared" si="1"/>
        <v>3</v>
      </c>
      <c r="AE15" s="33">
        <f t="shared" si="1"/>
        <v>2</v>
      </c>
      <c r="AF15" s="33">
        <f t="shared" si="1"/>
        <v>20</v>
      </c>
      <c r="AG15" s="33">
        <f>SUM(AG4:AG14)</f>
        <v>50</v>
      </c>
      <c r="AH15" s="33">
        <f t="shared" si="1"/>
        <v>30</v>
      </c>
      <c r="AI15" s="33">
        <f t="shared" si="1"/>
        <v>15</v>
      </c>
      <c r="AJ15" s="33">
        <f t="shared" si="1"/>
        <v>0</v>
      </c>
      <c r="AK15" s="33">
        <f t="shared" si="1"/>
        <v>5</v>
      </c>
      <c r="AL15" s="33">
        <f t="shared" si="1"/>
        <v>15</v>
      </c>
      <c r="AM15" s="33">
        <f t="shared" si="1"/>
        <v>2</v>
      </c>
      <c r="AN15" s="33">
        <f t="shared" si="1"/>
        <v>3</v>
      </c>
      <c r="AO15" s="33">
        <f t="shared" si="1"/>
        <v>2</v>
      </c>
      <c r="AP15" s="19">
        <f t="shared" si="1"/>
        <v>363</v>
      </c>
      <c r="AQ15" s="34">
        <f t="shared" ref="AQ15:AR15" si="2">SUM(AQ4:AQ14)</f>
        <v>363</v>
      </c>
      <c r="AR15" s="35">
        <f t="shared" si="2"/>
        <v>116</v>
      </c>
      <c r="AS15" s="41">
        <f>SUM(AS4:AS14)</f>
        <v>94</v>
      </c>
      <c r="AT15" s="14">
        <f>SUM(AT4:AT14)</f>
        <v>24</v>
      </c>
    </row>
    <row r="16" spans="1:46" x14ac:dyDescent="0.25">
      <c r="AQ16" s="32" t="s">
        <v>58</v>
      </c>
      <c r="AR16" s="1">
        <f>AP15/AR15*100</f>
        <v>312.93103448275861</v>
      </c>
    </row>
  </sheetData>
  <mergeCells count="51">
    <mergeCell ref="AT2:AT3"/>
    <mergeCell ref="AT4:AT6"/>
    <mergeCell ref="AT7:AT9"/>
    <mergeCell ref="AT10:AT11"/>
    <mergeCell ref="AT12:AT14"/>
    <mergeCell ref="AS2:AS3"/>
    <mergeCell ref="AS4:AS6"/>
    <mergeCell ref="AS7:AS9"/>
    <mergeCell ref="AS10:AS11"/>
    <mergeCell ref="AS12:AS14"/>
    <mergeCell ref="AQ12:AQ14"/>
    <mergeCell ref="AR12:AR14"/>
    <mergeCell ref="AP2:AP3"/>
    <mergeCell ref="AQ2:AQ3"/>
    <mergeCell ref="AR2:AR3"/>
    <mergeCell ref="AQ4:AQ6"/>
    <mergeCell ref="AR4:AR6"/>
    <mergeCell ref="AQ7:AQ9"/>
    <mergeCell ref="AR7:AR9"/>
    <mergeCell ref="AQ10:AQ11"/>
    <mergeCell ref="AR10:AR11"/>
    <mergeCell ref="AB2:AB3"/>
    <mergeCell ref="AF2:AF3"/>
    <mergeCell ref="AK2:AK3"/>
    <mergeCell ref="AL2:AL3"/>
    <mergeCell ref="A12:A14"/>
    <mergeCell ref="A4:A6"/>
    <mergeCell ref="AC2:AC3"/>
    <mergeCell ref="AE2:AE3"/>
    <mergeCell ref="P2:P3"/>
    <mergeCell ref="D2:N2"/>
    <mergeCell ref="AJ2:AJ3"/>
    <mergeCell ref="AH2:AH3"/>
    <mergeCell ref="AI2:AI3"/>
    <mergeCell ref="AG2:AG3"/>
    <mergeCell ref="AN2:AN3"/>
    <mergeCell ref="A15:B15"/>
    <mergeCell ref="A7:A9"/>
    <mergeCell ref="S2:T2"/>
    <mergeCell ref="Z2:Z3"/>
    <mergeCell ref="AA2:AA3"/>
    <mergeCell ref="U2:Y2"/>
    <mergeCell ref="R2:R3"/>
    <mergeCell ref="Q2:Q3"/>
    <mergeCell ref="A2:A3"/>
    <mergeCell ref="B2:B3"/>
    <mergeCell ref="C2:C3"/>
    <mergeCell ref="O2:O3"/>
    <mergeCell ref="A10:A11"/>
    <mergeCell ref="AM2:AM3"/>
    <mergeCell ref="AD2:AD3"/>
  </mergeCells>
  <pageMargins left="0.17" right="0.16" top="0.75" bottom="0.75" header="0.3" footer="0.3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Выпуск 2025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???? ??????????</cp:lastModifiedBy>
  <cp:lastPrinted>2025-02-07T09:36:58Z</cp:lastPrinted>
  <dcterms:created xsi:type="dcterms:W3CDTF">2017-09-25T06:38:34Z</dcterms:created>
  <dcterms:modified xsi:type="dcterms:W3CDTF">2025-02-14T07:53:40Z</dcterms:modified>
</cp:coreProperties>
</file>